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A_PROJEKTE\Aktuelle Projekte\Primus Valor\"/>
    </mc:Choice>
  </mc:AlternateContent>
  <xr:revisionPtr revIDLastSave="0" documentId="8_{758C3F77-49DA-4745-8CD6-1D8E30D453B5}" xr6:coauthVersionLast="47" xr6:coauthVersionMax="47" xr10:uidLastSave="{00000000-0000-0000-0000-000000000000}"/>
  <workbookProtection workbookAlgorithmName="SHA-512" workbookHashValue="tERwxY42TBE1/BRsecArdMC7YCtbG/xlOBIWA3OdOqmJJ6ynwqSbjIHIIgFOYC0IV92B9xgAQpbEliVurLgUrA==" workbookSaltValue="L6mB0JAq7SCghThvxFdecQ==" workbookSpinCount="100000" lockStructure="1"/>
  <bookViews>
    <workbookView xWindow="-120" yWindow="-120" windowWidth="29040" windowHeight="15840" xr2:uid="{00000000-000D-0000-FFFF-FFFF00000000}"/>
  </bookViews>
  <sheets>
    <sheet name="ICD 11" sheetId="1" r:id="rId1"/>
    <sheet name="Tabelle1" sheetId="2" state="hidden" r:id="rId2"/>
  </sheets>
  <externalReferences>
    <externalReference r:id="rId3"/>
    <externalReference r:id="rId4"/>
  </externalReferences>
  <definedNames>
    <definedName name="AA">([1]InputOutput!$B$13)</definedName>
    <definedName name="AAFonds">[1]InputOutput!$B$21</definedName>
    <definedName name="AAProzent">[1]InputOutput!$B$13</definedName>
    <definedName name="BePro_DAB">AVERAGE(OFFSET([2]Tabelle2!$E$2,0,0,COUNTA([2]Tabelle2!XEY:XEY)))</definedName>
    <definedName name="BoniA">[1]InputOutput!$G$3</definedName>
    <definedName name="BoniAA">[1]InputOutput!$G$7</definedName>
    <definedName name="_xlnm.Print_Area" localSheetId="0">'ICD 11'!$A$1:$I$79</definedName>
    <definedName name="EKProzent">[1]InputOutput!$B$15</definedName>
    <definedName name="Marktwert">[1]InputOutput!$B$17</definedName>
    <definedName name="Modell">[1]InputOutput!$B$7</definedName>
    <definedName name="Orderart">[1]InputOutput!$B$3</definedName>
    <definedName name="TG" comment="Transaktionsgebühr">([1]InputOutput!$B$25)</definedName>
    <definedName name="WPArt">[1]InputOutput!$G$16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1" l="1"/>
  <c r="H26" i="1" l="1"/>
  <c r="G66" i="1" l="1"/>
  <c r="H51" i="1"/>
  <c r="H50" i="1"/>
  <c r="H48" i="1"/>
  <c r="H49" i="1"/>
  <c r="H41" i="1"/>
  <c r="I33" i="1"/>
  <c r="I31" i="1" l="1"/>
  <c r="F66" i="1" s="1"/>
  <c r="I25" i="1"/>
  <c r="H27" i="1"/>
  <c r="I27" i="1" s="1"/>
  <c r="H40" i="1"/>
  <c r="H31" i="1" l="1"/>
  <c r="H56" i="1" s="1"/>
  <c r="H43" i="1"/>
  <c r="H42" i="1"/>
  <c r="H32" i="1"/>
  <c r="H57" i="1" s="1"/>
  <c r="I57" i="1" s="1"/>
  <c r="H33" i="1"/>
  <c r="H58" i="1" s="1"/>
  <c r="I58" i="1" l="1"/>
  <c r="H59" i="1"/>
  <c r="H60" i="1" s="1"/>
  <c r="I56" i="1"/>
  <c r="I59" i="1" l="1"/>
  <c r="I60" i="1"/>
  <c r="H34" i="1" l="1"/>
  <c r="H35" i="1"/>
</calcChain>
</file>

<file path=xl/sharedStrings.xml><?xml version="1.0" encoding="utf-8"?>
<sst xmlns="http://schemas.openxmlformats.org/spreadsheetml/2006/main" count="56" uniqueCount="48">
  <si>
    <t>I. Basisinformationen</t>
  </si>
  <si>
    <t>Euro</t>
  </si>
  <si>
    <t>Erwartete Haltedauer in Jahren:</t>
  </si>
  <si>
    <t>Erwartete Wertentwicklung:</t>
  </si>
  <si>
    <t>KVG (außerbörslich)</t>
  </si>
  <si>
    <t>grün=ausfüllbar</t>
  </si>
  <si>
    <t>Kosteninformationen gemäß § 63 Absatz 7 Wertpapierhandelsgesetz</t>
  </si>
  <si>
    <t>Vermittler:</t>
  </si>
  <si>
    <t>Erstellt am:</t>
  </si>
  <si>
    <t>Mustervertrieb</t>
  </si>
  <si>
    <t>Musterstraße 123</t>
  </si>
  <si>
    <t>12345 Musterstadt</t>
  </si>
  <si>
    <t>Max Mustermann</t>
  </si>
  <si>
    <t>98765 Musterstadt</t>
  </si>
  <si>
    <t>II. Aufstellung der Kostenpositionen und Vertriebsvergütungen (Zuwendungen) bezogen auf die Zeichnungssumme</t>
  </si>
  <si>
    <t>Ausgabeaufschlag</t>
  </si>
  <si>
    <t>Einzahlungsbetrag (Einzahlungsbetrag)</t>
  </si>
  <si>
    <t>Hinweise und Erläuterungen:</t>
  </si>
  <si>
    <t>ABC Straße 123</t>
  </si>
  <si>
    <t>A) Einmalige Kosten</t>
  </si>
  <si>
    <t>1. Dienstleistungskosten</t>
  </si>
  <si>
    <t>2. Produktkosten</t>
  </si>
  <si>
    <t>B) Laufende Kosten (p.a.)</t>
  </si>
  <si>
    <t>→ davon Zuwendungen Dritter an den Vermittler</t>
  </si>
  <si>
    <t>Zeichnungssumme</t>
  </si>
  <si>
    <t>→ davon Zuwendungen an den Vermittler</t>
  </si>
  <si>
    <t>C) Ausstiegskosten</t>
  </si>
  <si>
    <t>3. Gesamtkosten</t>
  </si>
  <si>
    <t>4. Gesamtkosten (p.a.)</t>
  </si>
  <si>
    <t>Gesamtkosten</t>
  </si>
  <si>
    <t>1. Jahr</t>
  </si>
  <si>
    <t>ab dem 2. Jahr</t>
  </si>
  <si>
    <t>im Verkaufsjahr</t>
  </si>
  <si>
    <t>IV. Auswirkungen der Kosten auf die Rendite der Anlage bezogen auf die Zeichnungssumme</t>
  </si>
  <si>
    <t>Gegenstand dieses Dokuments ist die gesetzlich vorgeschriebene Information vor Geschäftsabschluss über die voraussichtlichen Kosten bezogen auf Ihre Kapitalanlage. Bei den Daten handelt es sich um Schätzungen auf der Grundlage von Annahmen. Die tatsächlichen Kosten können hiervon abweichen.</t>
  </si>
  <si>
    <t>Zeichner:</t>
  </si>
  <si>
    <t>Art des Finanzinstruments:</t>
  </si>
  <si>
    <t xml:space="preserve">Ausführungsplatz: </t>
  </si>
  <si>
    <t xml:space="preserve">Handelswährung: </t>
  </si>
  <si>
    <t>Risikogemischter Publikums-AIF</t>
  </si>
  <si>
    <r>
      <rPr>
        <i/>
        <sz val="13"/>
        <color theme="1"/>
        <rFont val="Calibri"/>
        <family val="2"/>
      </rPr>
      <t>→</t>
    </r>
    <r>
      <rPr>
        <i/>
        <sz val="13"/>
        <color theme="1"/>
        <rFont val="Calibri"/>
        <family val="2"/>
        <scheme val="minor"/>
      </rPr>
      <t>davon Transaktionskosten</t>
    </r>
  </si>
  <si>
    <r>
      <rPr>
        <i/>
        <sz val="13"/>
        <color theme="1"/>
        <rFont val="Calibri"/>
        <family val="2"/>
      </rPr>
      <t>→</t>
    </r>
    <r>
      <rPr>
        <i/>
        <sz val="13"/>
        <color theme="1"/>
        <rFont val="Calibri"/>
        <family val="2"/>
        <scheme val="minor"/>
      </rPr>
      <t>davon Initialkosten</t>
    </r>
  </si>
  <si>
    <r>
      <rPr>
        <i/>
        <sz val="13"/>
        <color theme="1"/>
        <rFont val="Calibri"/>
        <family val="2"/>
      </rPr>
      <t>→</t>
    </r>
    <r>
      <rPr>
        <i/>
        <sz val="13"/>
        <color theme="1"/>
        <rFont val="Calibri"/>
        <family val="2"/>
        <scheme val="minor"/>
      </rPr>
      <t>davon Zuwendungen Dritter an Vermittler</t>
    </r>
  </si>
  <si>
    <r>
      <rPr>
        <i/>
        <sz val="13"/>
        <color theme="1"/>
        <rFont val="Calibri"/>
        <family val="2"/>
      </rPr>
      <t>→</t>
    </r>
    <r>
      <rPr>
        <i/>
        <sz val="13"/>
        <color theme="1"/>
        <rFont val="Calibri"/>
        <family val="2"/>
        <scheme val="minor"/>
      </rPr>
      <t>davon Performance Fee</t>
    </r>
  </si>
  <si>
    <r>
      <t>III. Kostenzusammenfassung bei einer angenommenen Haltedauer von</t>
    </r>
    <r>
      <rPr>
        <b/>
        <sz val="18"/>
        <color theme="1"/>
        <rFont val="Calibri"/>
        <family val="2"/>
        <scheme val="minor"/>
      </rPr>
      <t xml:space="preserve"> 9 Jahren</t>
    </r>
    <r>
      <rPr>
        <sz val="18"/>
        <color theme="1"/>
        <rFont val="Calibri"/>
        <family val="2"/>
        <scheme val="minor"/>
      </rPr>
      <t xml:space="preserve"> bezogen auf die Zeichnungssumme</t>
    </r>
  </si>
  <si>
    <t>ca. 9</t>
  </si>
  <si>
    <t>ImmoChance Deutschland 12 Renovation Plus GmbH &amp; Co. geschlossene Investment KG</t>
  </si>
  <si>
    <t>Die vorstehende Tabelle  enthält die Auswirkungen  aller Gesamt- und Nebenkosten im Zusammenhang mit der Konzeption und der Verwaltung des Finanzinstruments auf die Rendite. Sämtliche aufgeführten Punkte führen zu einer verminderten Rendite. Die Tabelle zeigt lediglich die Auswirkungen der Kosten auf die Rendite der Anlage und gibt keine Aussage über die tatsächliche Höhe der Rendite. Die Darstellung bezieht sich auf die prognostizierte Haltedauer von 9 Jahren. Eine abweichende Haltedauer der Anlage ist nicht berücksichtigt. Die Kosten verringern die Rendite während der angenommenen Haltedauer. Im ersten Jahr machen sich vor allem die einmaligen Einstiegskosten bemerkbar, d.h. die Kosten im Zusammenhang mit dem Erwerb des Finanzinstruments (u.a. für die Eigenkapitalbeschaffung und Aufwendungen für die Fondskonzeption). Im Zusammenhang mit dem Erwerb und dem Verkauf der Immobilien fallen Transaktionskosten an (z.B. Grunderwerbsteuer, Notare, Grundbucheintragungen, Transaktionsberatung zur Verwertung, Umsatzsteuer, usw.), die nicht berücksichtigt sind, da diese ebenfalls bei einer Direktinvestition in Immobilien angefallen wären. Nähere Erläuterungen enthält der Verkaufsprospekt.
Die laufenden Kosten beruhen auf Schätzungen und können von Jahr zu Jahr in Abhängigkeit vom Nettoinventarwert schwanken. Diese sind im Wesentlichen an die Wertentwicklung des AIF gebunden.
Es besteht eine Regelung über eine erfolgsabhängige Vergütung (Performance Fee), die auf Basis der Prognoserechnung nicht anfällt. Bei einem gegenüber der Prognoserechnung positiveren Verlauf kann eine erfolgsabhängige Vergütung anfallen.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</si>
</sst>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
    <numFmt numFmtId="165" formatCode="#,##0.00\ &quot;€&quot;"/>
    <numFmt numFmtId="166" formatCode="_-* #,##0\ &quot;€&quot;_-;\-* #,##0\ &quot;€&quot;_-;_-* &quot;-&quot;??\ &quot;€&quot;_-;_-@_-"/>
  </numFmts>
  <fonts count="17" x14ac:knownFonts="1">
    <font>
      <sz val="11"/>
      <color theme="1"/>
      <name val="Calibri"/>
      <family val="2"/>
      <scheme val="minor"/>
    </font>
    <font>
      <sz val="24"/>
      <color theme="1"/>
      <name val="Calibri"/>
      <family val="2"/>
      <scheme val="minor"/>
    </font>
    <font>
      <i/>
      <sz val="14"/>
      <color theme="1"/>
      <name val="Calibri"/>
      <family val="2"/>
      <scheme val="minor"/>
    </font>
    <font>
      <sz val="12"/>
      <color theme="1"/>
      <name val="Calibri"/>
      <family val="2"/>
      <scheme val="minor"/>
    </font>
    <font>
      <sz val="18"/>
      <color theme="1"/>
      <name val="Calibri"/>
      <family val="2"/>
      <scheme val="minor"/>
    </font>
    <font>
      <sz val="12"/>
      <name val="Calibri"/>
      <family val="2"/>
      <scheme val="minor"/>
    </font>
    <font>
      <sz val="14"/>
      <color theme="1"/>
      <name val="Calibri"/>
      <family val="2"/>
      <scheme val="minor"/>
    </font>
    <font>
      <sz val="16"/>
      <color theme="1"/>
      <name val="Calibri"/>
      <family val="2"/>
      <scheme val="minor"/>
    </font>
    <font>
      <i/>
      <sz val="13"/>
      <color theme="1"/>
      <name val="Calibri"/>
      <family val="2"/>
      <scheme val="minor"/>
    </font>
    <font>
      <i/>
      <sz val="13"/>
      <color theme="1"/>
      <name val="Calibri"/>
      <family val="2"/>
    </font>
    <font>
      <b/>
      <sz val="14"/>
      <color theme="1"/>
      <name val="Calibri"/>
      <family val="2"/>
      <scheme val="minor"/>
    </font>
    <font>
      <b/>
      <sz val="12"/>
      <name val="Calibri"/>
      <family val="2"/>
      <scheme val="minor"/>
    </font>
    <font>
      <sz val="11"/>
      <color theme="1"/>
      <name val="Calibri"/>
      <family val="2"/>
      <scheme val="minor"/>
    </font>
    <font>
      <b/>
      <sz val="18"/>
      <color theme="1"/>
      <name val="Calibri"/>
      <family val="2"/>
      <scheme val="minor"/>
    </font>
    <font>
      <b/>
      <u/>
      <sz val="12"/>
      <color theme="1"/>
      <name val="Calibri"/>
      <family val="2"/>
      <scheme val="minor"/>
    </font>
    <font>
      <b/>
      <sz val="24"/>
      <color theme="1"/>
      <name val="Calibri"/>
      <family val="2"/>
      <scheme val="minor"/>
    </font>
    <font>
      <u/>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27">
    <border>
      <left/>
      <right/>
      <top/>
      <bottom/>
      <diagonal/>
    </border>
    <border>
      <left/>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hair">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theme="0" tint="-0.499984740745262"/>
      </left>
      <right/>
      <top style="hair">
        <color theme="0" tint="-0.499984740745262"/>
      </top>
      <bottom style="dotted">
        <color theme="0" tint="-0.499984740745262"/>
      </bottom>
      <diagonal/>
    </border>
    <border>
      <left/>
      <right/>
      <top style="hair">
        <color theme="0" tint="-0.499984740745262"/>
      </top>
      <bottom style="dotted">
        <color theme="0" tint="-0.499984740745262"/>
      </bottom>
      <diagonal/>
    </border>
    <border>
      <left/>
      <right style="dotted">
        <color theme="0" tint="-0.499984740745262"/>
      </right>
      <top style="hair">
        <color theme="0" tint="-0.499984740745262"/>
      </top>
      <bottom style="dotted">
        <color theme="0" tint="-0.499984740745262"/>
      </bottom>
      <diagonal/>
    </border>
    <border>
      <left style="hair">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hair">
        <color theme="0" tint="-0.499984740745262"/>
      </left>
      <right/>
      <top style="dotted">
        <color theme="0" tint="-0.499984740745262"/>
      </top>
      <bottom style="hair">
        <color theme="0" tint="-0.499984740745262"/>
      </bottom>
      <diagonal/>
    </border>
    <border>
      <left/>
      <right/>
      <top style="dotted">
        <color theme="0" tint="-0.499984740745262"/>
      </top>
      <bottom style="hair">
        <color theme="0" tint="-0.499984740745262"/>
      </bottom>
      <diagonal/>
    </border>
    <border>
      <left/>
      <right style="dotted">
        <color theme="0" tint="-0.499984740745262"/>
      </right>
      <top style="dotted">
        <color theme="0" tint="-0.499984740745262"/>
      </top>
      <bottom style="hair">
        <color theme="0" tint="-0.499984740745262"/>
      </bottom>
      <diagonal/>
    </border>
  </borders>
  <cellStyleXfs count="3">
    <xf numFmtId="0" fontId="0" fillId="0" borderId="0"/>
    <xf numFmtId="9" fontId="12" fillId="0" borderId="0" applyFont="0" applyFill="0" applyBorder="0" applyAlignment="0" applyProtection="0"/>
    <xf numFmtId="44" fontId="12" fillId="0" borderId="0" applyFont="0" applyFill="0" applyBorder="0" applyAlignment="0" applyProtection="0"/>
  </cellStyleXfs>
  <cellXfs count="130">
    <xf numFmtId="0" fontId="0" fillId="0" borderId="0" xfId="0"/>
    <xf numFmtId="165" fontId="10" fillId="2" borderId="2" xfId="0" quotePrefix="1" applyNumberFormat="1" applyFont="1" applyFill="1" applyBorder="1" applyAlignment="1">
      <alignment horizontal="right" vertical="center"/>
    </xf>
    <xf numFmtId="0" fontId="0" fillId="2" borderId="0" xfId="0" applyFill="1" applyProtection="1">
      <protection locked="0"/>
    </xf>
    <xf numFmtId="0" fontId="0" fillId="0" borderId="0" xfId="0" applyProtection="1">
      <protection locked="0"/>
    </xf>
    <xf numFmtId="0" fontId="0" fillId="2" borderId="0" xfId="0" applyFill="1"/>
    <xf numFmtId="0" fontId="0" fillId="2" borderId="0" xfId="0" applyFill="1" applyAlignment="1">
      <alignment horizontal="left"/>
    </xf>
    <xf numFmtId="0" fontId="5" fillId="2" borderId="0" xfId="0" applyFont="1" applyFill="1"/>
    <xf numFmtId="9" fontId="5" fillId="2" borderId="0" xfId="0" applyNumberFormat="1" applyFont="1" applyFill="1" applyAlignment="1">
      <alignment horizontal="left"/>
    </xf>
    <xf numFmtId="0" fontId="11" fillId="2" borderId="0" xfId="0" applyFont="1" applyFill="1"/>
    <xf numFmtId="0" fontId="11" fillId="2" borderId="0" xfId="0" applyFont="1" applyFill="1" applyAlignment="1">
      <alignment horizontal="left"/>
    </xf>
    <xf numFmtId="0" fontId="5" fillId="2" borderId="0" xfId="0" applyFont="1" applyFill="1" applyAlignment="1">
      <alignment horizontal="left"/>
    </xf>
    <xf numFmtId="9" fontId="11" fillId="2" borderId="0" xfId="0" applyNumberFormat="1" applyFont="1" applyFill="1" applyAlignment="1">
      <alignment horizontal="left"/>
    </xf>
    <xf numFmtId="0" fontId="7" fillId="3" borderId="0" xfId="0" applyFont="1" applyFill="1"/>
    <xf numFmtId="0" fontId="0" fillId="3" borderId="0" xfId="0" applyFill="1"/>
    <xf numFmtId="0" fontId="0" fillId="2" borderId="0" xfId="0" applyFill="1" applyAlignment="1">
      <alignment vertical="center"/>
    </xf>
    <xf numFmtId="0" fontId="7" fillId="3" borderId="0" xfId="0" applyFont="1" applyFill="1" applyAlignment="1">
      <alignment vertical="center"/>
    </xf>
    <xf numFmtId="0" fontId="0" fillId="3" borderId="0" xfId="0" applyFill="1" applyAlignment="1">
      <alignment vertical="center"/>
    </xf>
    <xf numFmtId="0" fontId="6" fillId="2" borderId="0" xfId="0" applyFont="1" applyFill="1"/>
    <xf numFmtId="10" fontId="10" fillId="2" borderId="4" xfId="0" applyNumberFormat="1" applyFont="1" applyFill="1" applyBorder="1" applyAlignment="1">
      <alignment horizontal="right" vertical="center"/>
    </xf>
    <xf numFmtId="10" fontId="6" fillId="2" borderId="4" xfId="0" applyNumberFormat="1" applyFont="1" applyFill="1" applyBorder="1" applyAlignment="1">
      <alignment horizontal="right" vertical="center"/>
    </xf>
    <xf numFmtId="10" fontId="0" fillId="2" borderId="0" xfId="0" applyNumberFormat="1" applyFill="1"/>
    <xf numFmtId="0" fontId="3" fillId="2" borderId="0" xfId="0" applyFont="1" applyFill="1" applyAlignment="1">
      <alignment horizontal="left" vertical="center"/>
    </xf>
    <xf numFmtId="10" fontId="3" fillId="2" borderId="0" xfId="0" applyNumberFormat="1" applyFont="1" applyFill="1" applyAlignment="1">
      <alignment horizontal="right" vertical="center"/>
    </xf>
    <xf numFmtId="0" fontId="0" fillId="4" borderId="0" xfId="0" applyFill="1" applyAlignment="1">
      <alignment horizontal="left"/>
    </xf>
    <xf numFmtId="0" fontId="0" fillId="0" borderId="0" xfId="0" applyAlignment="1">
      <alignment horizontal="left"/>
    </xf>
    <xf numFmtId="14" fontId="0" fillId="0" borderId="0" xfId="0" applyNumberFormat="1" applyAlignment="1">
      <alignment horizontal="left"/>
    </xf>
    <xf numFmtId="0" fontId="14" fillId="2" borderId="0" xfId="0" applyFont="1" applyFill="1" applyAlignment="1">
      <alignment horizontal="left"/>
    </xf>
    <xf numFmtId="0" fontId="3" fillId="0" borderId="0" xfId="0" applyFont="1" applyAlignment="1">
      <alignment horizontal="left"/>
    </xf>
    <xf numFmtId="0" fontId="3" fillId="0" borderId="0" xfId="0" applyFont="1" applyAlignment="1">
      <alignment horizontal="center"/>
    </xf>
    <xf numFmtId="0" fontId="4" fillId="4" borderId="0" xfId="0" applyFont="1" applyFill="1"/>
    <xf numFmtId="0" fontId="3" fillId="0" borderId="0" xfId="0" applyFont="1"/>
    <xf numFmtId="165" fontId="10" fillId="5" borderId="10" xfId="0" applyNumberFormat="1" applyFont="1" applyFill="1" applyBorder="1" applyAlignment="1" applyProtection="1">
      <alignment vertical="center"/>
      <protection locked="0"/>
    </xf>
    <xf numFmtId="10" fontId="10" fillId="2" borderId="10" xfId="1" applyNumberFormat="1" applyFont="1" applyFill="1" applyBorder="1" applyAlignment="1" applyProtection="1">
      <alignment horizontal="right" vertical="center" wrapText="1"/>
    </xf>
    <xf numFmtId="10" fontId="10" fillId="0" borderId="11" xfId="1" applyNumberFormat="1" applyFont="1" applyFill="1" applyBorder="1" applyAlignment="1" applyProtection="1">
      <alignment horizontal="right" vertical="center" wrapText="1"/>
    </xf>
    <xf numFmtId="0" fontId="16" fillId="2" borderId="0" xfId="0" applyFont="1" applyFill="1" applyAlignment="1">
      <alignment horizontal="left" vertical="center"/>
    </xf>
    <xf numFmtId="10" fontId="2" fillId="2" borderId="4" xfId="0" applyNumberFormat="1" applyFont="1" applyFill="1" applyBorder="1" applyAlignment="1">
      <alignment horizontal="right" vertical="center"/>
    </xf>
    <xf numFmtId="10" fontId="2" fillId="2" borderId="2" xfId="0" applyNumberFormat="1" applyFont="1" applyFill="1" applyBorder="1" applyAlignment="1">
      <alignment horizontal="right" vertical="center"/>
    </xf>
    <xf numFmtId="165" fontId="8" fillId="0" borderId="5" xfId="0" applyNumberFormat="1" applyFont="1" applyBorder="1" applyAlignment="1">
      <alignment horizontal="right" vertical="center"/>
    </xf>
    <xf numFmtId="165" fontId="10" fillId="0" borderId="3" xfId="0" applyNumberFormat="1" applyFont="1" applyBorder="1" applyAlignment="1">
      <alignment horizontal="right" vertical="center"/>
    </xf>
    <xf numFmtId="165" fontId="8" fillId="0" borderId="3" xfId="0" applyNumberFormat="1" applyFont="1" applyBorder="1" applyAlignment="1">
      <alignment horizontal="right" vertical="center"/>
    </xf>
    <xf numFmtId="165" fontId="8" fillId="0" borderId="12" xfId="0" applyNumberFormat="1" applyFont="1" applyBorder="1" applyAlignment="1">
      <alignment horizontal="right" vertical="center"/>
    </xf>
    <xf numFmtId="165" fontId="10" fillId="0" borderId="4" xfId="0" applyNumberFormat="1" applyFont="1" applyBorder="1" applyAlignment="1">
      <alignment horizontal="right" vertical="center"/>
    </xf>
    <xf numFmtId="165" fontId="8" fillId="0" borderId="2" xfId="0" applyNumberFormat="1" applyFont="1" applyBorder="1" applyAlignment="1">
      <alignment horizontal="right" vertical="center"/>
    </xf>
    <xf numFmtId="10" fontId="6" fillId="2" borderId="2" xfId="0" applyNumberFormat="1" applyFont="1" applyFill="1" applyBorder="1" applyAlignment="1">
      <alignment horizontal="right" vertical="center"/>
    </xf>
    <xf numFmtId="165" fontId="10" fillId="0" borderId="2" xfId="0" applyNumberFormat="1" applyFont="1" applyBorder="1" applyAlignment="1">
      <alignment horizontal="right" vertical="center"/>
    </xf>
    <xf numFmtId="10" fontId="10" fillId="2" borderId="2" xfId="0" applyNumberFormat="1" applyFont="1" applyFill="1" applyBorder="1" applyAlignment="1">
      <alignment horizontal="right" vertical="center"/>
    </xf>
    <xf numFmtId="165" fontId="6" fillId="2" borderId="2" xfId="0" quotePrefix="1" applyNumberFormat="1" applyFont="1" applyFill="1" applyBorder="1" applyAlignment="1">
      <alignment horizontal="right" vertical="center"/>
    </xf>
    <xf numFmtId="165" fontId="6" fillId="0" borderId="4" xfId="0" applyNumberFormat="1" applyFont="1" applyBorder="1" applyAlignment="1">
      <alignment horizontal="right" vertical="center"/>
    </xf>
    <xf numFmtId="10" fontId="6" fillId="2" borderId="14" xfId="0" applyNumberFormat="1" applyFont="1" applyFill="1" applyBorder="1" applyAlignment="1">
      <alignment horizontal="center"/>
    </xf>
    <xf numFmtId="0" fontId="10" fillId="2" borderId="14" xfId="0" applyFont="1" applyFill="1" applyBorder="1" applyAlignment="1">
      <alignment horizontal="center"/>
    </xf>
    <xf numFmtId="10" fontId="6" fillId="2" borderId="15" xfId="0" applyNumberFormat="1" applyFont="1" applyFill="1" applyBorder="1" applyAlignment="1">
      <alignment horizontal="center"/>
    </xf>
    <xf numFmtId="0" fontId="6" fillId="2" borderId="17" xfId="0" applyFont="1" applyFill="1" applyBorder="1"/>
    <xf numFmtId="0" fontId="10" fillId="2" borderId="14" xfId="0" applyFont="1" applyFill="1" applyBorder="1" applyAlignment="1">
      <alignment horizontal="center" wrapText="1"/>
    </xf>
    <xf numFmtId="0" fontId="10" fillId="2" borderId="15" xfId="0" applyFont="1" applyFill="1" applyBorder="1" applyAlignment="1">
      <alignment horizontal="center" wrapText="1"/>
    </xf>
    <xf numFmtId="0" fontId="3" fillId="2" borderId="0" xfId="0" applyFont="1" applyFill="1" applyAlignment="1">
      <alignment horizontal="left"/>
    </xf>
    <xf numFmtId="0" fontId="6" fillId="2" borderId="17" xfId="0" applyFont="1" applyFill="1" applyBorder="1" applyAlignment="1">
      <alignment horizontal="center"/>
    </xf>
    <xf numFmtId="165" fontId="10" fillId="0" borderId="9" xfId="0" applyNumberFormat="1" applyFont="1" applyBorder="1" applyAlignment="1">
      <alignment vertical="center"/>
    </xf>
    <xf numFmtId="165" fontId="10" fillId="0" borderId="11" xfId="0" applyNumberFormat="1" applyFont="1" applyBorder="1" applyAlignment="1">
      <alignment vertical="center"/>
    </xf>
    <xf numFmtId="10" fontId="6" fillId="0" borderId="4" xfId="0" applyNumberFormat="1" applyFont="1" applyBorder="1" applyAlignment="1">
      <alignment horizontal="right" vertical="center"/>
    </xf>
    <xf numFmtId="10" fontId="10" fillId="5" borderId="9" xfId="1" applyNumberFormat="1" applyFont="1" applyFill="1" applyBorder="1" applyAlignment="1" applyProtection="1">
      <alignment horizontal="right" vertical="center" wrapText="1"/>
      <protection locked="0"/>
    </xf>
    <xf numFmtId="165" fontId="10" fillId="0" borderId="0" xfId="0" applyNumberFormat="1" applyFont="1" applyAlignment="1">
      <alignment vertical="center"/>
    </xf>
    <xf numFmtId="165" fontId="10" fillId="2" borderId="0" xfId="0" applyNumberFormat="1" applyFont="1" applyFill="1" applyAlignment="1">
      <alignment horizontal="right" vertical="center"/>
    </xf>
    <xf numFmtId="10" fontId="10" fillId="2" borderId="0" xfId="0" applyNumberFormat="1" applyFont="1" applyFill="1" applyAlignment="1">
      <alignment horizontal="right" vertical="center"/>
    </xf>
    <xf numFmtId="165" fontId="8" fillId="0" borderId="0" xfId="0" applyNumberFormat="1" applyFont="1" applyAlignment="1">
      <alignment horizontal="right" vertical="center"/>
    </xf>
    <xf numFmtId="165" fontId="10" fillId="0" borderId="0" xfId="0" applyNumberFormat="1" applyFont="1" applyAlignment="1">
      <alignment horizontal="right" vertical="center"/>
    </xf>
    <xf numFmtId="10" fontId="2" fillId="2" borderId="0" xfId="0" applyNumberFormat="1" applyFont="1" applyFill="1" applyAlignment="1">
      <alignment horizontal="right" vertical="center"/>
    </xf>
    <xf numFmtId="165" fontId="10" fillId="2" borderId="0" xfId="0" quotePrefix="1" applyNumberFormat="1" applyFont="1" applyFill="1" applyAlignment="1">
      <alignment horizontal="right" vertical="center"/>
    </xf>
    <xf numFmtId="10" fontId="6" fillId="0" borderId="0" xfId="0" applyNumberFormat="1" applyFont="1" applyAlignment="1">
      <alignment horizontal="right" vertical="center"/>
    </xf>
    <xf numFmtId="10" fontId="6" fillId="2" borderId="0" xfId="0" applyNumberFormat="1" applyFont="1" applyFill="1" applyAlignment="1">
      <alignment horizontal="right" vertical="center"/>
    </xf>
    <xf numFmtId="165" fontId="6" fillId="2" borderId="0" xfId="0" quotePrefix="1" applyNumberFormat="1" applyFont="1" applyFill="1" applyAlignment="1">
      <alignment horizontal="right" vertical="center"/>
    </xf>
    <xf numFmtId="165" fontId="6" fillId="0" borderId="0" xfId="0" applyNumberFormat="1" applyFont="1" applyAlignment="1">
      <alignment horizontal="right" vertical="center"/>
    </xf>
    <xf numFmtId="165" fontId="10" fillId="0" borderId="0" xfId="0" applyNumberFormat="1" applyFont="1" applyAlignment="1" applyProtection="1">
      <alignment vertical="center"/>
      <protection locked="0"/>
    </xf>
    <xf numFmtId="10" fontId="10" fillId="0" borderId="0" xfId="1" applyNumberFormat="1" applyFont="1" applyFill="1" applyBorder="1" applyAlignment="1" applyProtection="1">
      <alignment horizontal="right" vertical="center" wrapText="1"/>
    </xf>
    <xf numFmtId="10" fontId="6" fillId="0" borderId="0" xfId="0" applyNumberFormat="1" applyFont="1" applyAlignment="1" applyProtection="1">
      <alignment horizontal="right" vertical="center"/>
      <protection locked="0"/>
    </xf>
    <xf numFmtId="10" fontId="6" fillId="5" borderId="5" xfId="0" applyNumberFormat="1" applyFont="1" applyFill="1" applyBorder="1" applyAlignment="1" applyProtection="1">
      <alignment horizontal="right" vertical="center"/>
      <protection locked="0"/>
    </xf>
    <xf numFmtId="165" fontId="10" fillId="2" borderId="2" xfId="0" applyNumberFormat="1" applyFont="1" applyFill="1" applyBorder="1" applyAlignment="1">
      <alignment horizontal="right" vertical="center"/>
    </xf>
    <xf numFmtId="10" fontId="0" fillId="0" borderId="0" xfId="0" applyNumberFormat="1"/>
    <xf numFmtId="166" fontId="6" fillId="2" borderId="0" xfId="2" applyNumberFormat="1" applyFont="1" applyFill="1" applyBorder="1" applyAlignment="1" applyProtection="1">
      <alignment horizontal="right" vertical="center"/>
    </xf>
    <xf numFmtId="166" fontId="10" fillId="2" borderId="0" xfId="2" applyNumberFormat="1" applyFont="1" applyFill="1" applyBorder="1" applyAlignment="1" applyProtection="1">
      <alignment horizontal="right" vertical="center"/>
    </xf>
    <xf numFmtId="10" fontId="10" fillId="0" borderId="4" xfId="0" applyNumberFormat="1" applyFont="1" applyBorder="1" applyAlignment="1">
      <alignment horizontal="right" vertical="center"/>
    </xf>
    <xf numFmtId="14" fontId="3" fillId="5" borderId="0" xfId="0" applyNumberFormat="1" applyFont="1" applyFill="1" applyAlignment="1" applyProtection="1">
      <alignment horizontal="left"/>
      <protection locked="0"/>
    </xf>
    <xf numFmtId="0" fontId="1" fillId="2" borderId="0" xfId="0" applyFont="1" applyFill="1" applyAlignment="1">
      <alignment horizontal="center"/>
    </xf>
    <xf numFmtId="0" fontId="4" fillId="4" borderId="0" xfId="0" applyFont="1" applyFill="1" applyAlignment="1">
      <alignment horizontal="center"/>
    </xf>
    <xf numFmtId="164" fontId="5" fillId="2" borderId="0" xfId="0" applyNumberFormat="1" applyFont="1" applyFill="1"/>
    <xf numFmtId="164" fontId="5" fillId="2" borderId="0" xfId="0" applyNumberFormat="1" applyFont="1" applyFill="1" applyAlignment="1">
      <alignment horizontal="left"/>
    </xf>
    <xf numFmtId="0" fontId="15" fillId="2" borderId="0" xfId="0" applyFont="1" applyFill="1" applyAlignment="1">
      <alignment horizontal="left"/>
    </xf>
    <xf numFmtId="0" fontId="3" fillId="5" borderId="0" xfId="0" applyFont="1" applyFill="1" applyAlignment="1" applyProtection="1">
      <alignment horizontal="left"/>
      <protection locked="0"/>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left" vertical="top" wrapText="1"/>
    </xf>
    <xf numFmtId="0" fontId="2" fillId="5" borderId="0" xfId="0" applyFont="1" applyFill="1" applyAlignment="1">
      <alignment horizontal="left"/>
    </xf>
    <xf numFmtId="0" fontId="2" fillId="0" borderId="0" xfId="0" applyFont="1" applyAlignment="1">
      <alignment horizontal="left"/>
    </xf>
    <xf numFmtId="0" fontId="13" fillId="0" borderId="0" xfId="0" applyFont="1" applyAlignment="1">
      <alignment horizontal="left"/>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4" fillId="4" borderId="0" xfId="0" applyFont="1" applyFill="1" applyAlignment="1">
      <alignment horizontal="left"/>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26" xfId="0" applyFont="1" applyFill="1" applyBorder="1" applyAlignment="1">
      <alignment horizontal="left" vertical="center"/>
    </xf>
    <xf numFmtId="0" fontId="6" fillId="2" borderId="13"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13" xfId="0" applyFont="1" applyFill="1" applyBorder="1" applyAlignment="1">
      <alignment horizontal="left" vertical="center"/>
    </xf>
    <xf numFmtId="0" fontId="8" fillId="2" borderId="1" xfId="0" applyFont="1" applyFill="1" applyBorder="1" applyAlignment="1">
      <alignment horizontal="left" vertical="center"/>
    </xf>
    <xf numFmtId="0" fontId="8"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5" xfId="0" applyFont="1" applyFill="1" applyBorder="1" applyAlignment="1">
      <alignment horizontal="left"/>
    </xf>
    <xf numFmtId="0" fontId="10" fillId="2" borderId="16" xfId="0" applyFont="1" applyFill="1" applyBorder="1" applyAlignment="1">
      <alignment horizontal="left"/>
    </xf>
    <xf numFmtId="0" fontId="10" fillId="2" borderId="17" xfId="0" applyFont="1" applyFill="1" applyBorder="1" applyAlignment="1">
      <alignment horizontal="left"/>
    </xf>
    <xf numFmtId="0" fontId="6" fillId="2" borderId="13" xfId="0" applyFont="1" applyFill="1" applyBorder="1" applyAlignment="1">
      <alignment vertical="center"/>
    </xf>
    <xf numFmtId="0" fontId="6" fillId="2" borderId="1" xfId="0" applyFont="1" applyFill="1" applyBorder="1" applyAlignment="1">
      <alignment vertical="center"/>
    </xf>
    <xf numFmtId="0" fontId="6" fillId="2" borderId="12" xfId="0" applyFont="1" applyFill="1" applyBorder="1" applyAlignment="1">
      <alignment vertical="center"/>
    </xf>
    <xf numFmtId="0" fontId="8" fillId="2" borderId="13" xfId="0" applyFont="1" applyFill="1" applyBorder="1" applyAlignment="1">
      <alignment vertical="center"/>
    </xf>
    <xf numFmtId="0" fontId="8" fillId="2" borderId="1" xfId="0" applyFont="1" applyFill="1" applyBorder="1" applyAlignment="1">
      <alignment vertical="center"/>
    </xf>
    <xf numFmtId="0" fontId="8" fillId="2" borderId="12" xfId="0" applyFont="1" applyFill="1" applyBorder="1" applyAlignment="1">
      <alignment vertical="center"/>
    </xf>
    <xf numFmtId="0" fontId="10" fillId="2" borderId="13" xfId="0" applyFont="1" applyFill="1" applyBorder="1"/>
    <xf numFmtId="0" fontId="10" fillId="2" borderId="1" xfId="0" applyFont="1" applyFill="1" applyBorder="1"/>
    <xf numFmtId="0" fontId="10" fillId="2" borderId="12" xfId="0" applyFont="1" applyFill="1" applyBorder="1"/>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chmieder\Desktop\Ordner\MiFID%20II\ProvisionFondsAktienRentenSparplan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chmieder\Desktop\Ordner\MiFID%20II\Letzte_Bestandsprovisionen_nach_FremdID_statis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Output"/>
      <sheetName val="FV1510"/>
      <sheetName val="FV1600"/>
      <sheetName val="FV1606"/>
      <sheetName val="FV1610"/>
      <sheetName val="FV1616"/>
      <sheetName val="FV1630"/>
      <sheetName val="FV1636"/>
      <sheetName val="V1120"/>
      <sheetName val="V1123"/>
      <sheetName val="V1130"/>
      <sheetName val="V1141"/>
      <sheetName val="V1150"/>
      <sheetName val="V1161"/>
      <sheetName val="V1184"/>
      <sheetName val="V1185"/>
      <sheetName val="V1201"/>
      <sheetName val="WP-SparplanDAB"/>
      <sheetName val="DAB B2C"/>
      <sheetName val="Strategiedepots"/>
      <sheetName val="PLV101"/>
      <sheetName val="PLV102"/>
      <sheetName val="PLV105"/>
      <sheetName val="PLV200"/>
      <sheetName val="PLV213"/>
      <sheetName val="PLV214"/>
      <sheetName val="PLV215"/>
      <sheetName val="PLV220"/>
      <sheetName val="PLV228"/>
      <sheetName val="WP-SparplanV-Bank"/>
      <sheetName val="25240"/>
      <sheetName val="25241"/>
      <sheetName val="25242"/>
      <sheetName val="25243"/>
      <sheetName val="WP-SparplanBCA"/>
    </sheetNames>
    <sheetDataSet>
      <sheetData sheetId="0">
        <row r="3">
          <cell r="B3" t="str">
            <v>Kauf</v>
          </cell>
          <cell r="G3">
            <v>0</v>
          </cell>
        </row>
        <row r="7">
          <cell r="B7" t="str">
            <v>V1184</v>
          </cell>
          <cell r="G7">
            <v>0</v>
          </cell>
        </row>
        <row r="13">
          <cell r="B13">
            <v>5</v>
          </cell>
        </row>
        <row r="15">
          <cell r="B15">
            <v>0</v>
          </cell>
        </row>
        <row r="16">
          <cell r="G16" t="str">
            <v>Renten</v>
          </cell>
        </row>
        <row r="17">
          <cell r="B17">
            <v>26250</v>
          </cell>
        </row>
        <row r="21">
          <cell r="B21">
            <v>1250.0000000000036</v>
          </cell>
        </row>
        <row r="25">
          <cell r="B25" t="str">
            <v>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2"/>
    </sheetNames>
    <sheetDataSet>
      <sheetData sheetId="0">
        <row r="1">
          <cell r="E1" t="str">
            <v>BePro</v>
          </cell>
        </row>
        <row r="2">
          <cell r="E2">
            <v>0.49</v>
          </cell>
        </row>
      </sheetData>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N79"/>
  <sheetViews>
    <sheetView showGridLines="0" tabSelected="1" zoomScale="80" zoomScaleNormal="80" zoomScaleSheetLayoutView="70" zoomScalePageLayoutView="40" workbookViewId="0">
      <selection activeCell="I80" sqref="I80"/>
    </sheetView>
  </sheetViews>
  <sheetFormatPr baseColWidth="10" defaultRowHeight="15" x14ac:dyDescent="0.25"/>
  <cols>
    <col min="1" max="1" width="11.42578125" style="3"/>
    <col min="2" max="2" width="20" style="3" customWidth="1"/>
    <col min="3" max="3" width="18.140625" style="3" customWidth="1"/>
    <col min="4" max="4" width="15.28515625" style="3" customWidth="1"/>
    <col min="5" max="5" width="24.140625" style="3" customWidth="1"/>
    <col min="6" max="6" width="23.5703125" style="3" customWidth="1"/>
    <col min="7" max="7" width="18.42578125" style="3" customWidth="1"/>
    <col min="8" max="8" width="23.5703125" style="3" customWidth="1"/>
    <col min="9" max="9" width="18.42578125" style="3" customWidth="1"/>
    <col min="10" max="10" width="18.42578125" style="3" bestFit="1" customWidth="1"/>
    <col min="11" max="11" width="20.140625" style="3" bestFit="1" customWidth="1"/>
    <col min="12" max="16384" width="11.42578125" style="3"/>
  </cols>
  <sheetData>
    <row r="1" spans="1:9" ht="16.5" customHeight="1" x14ac:dyDescent="0.5">
      <c r="A1" s="4"/>
      <c r="B1" s="4"/>
      <c r="C1" s="4"/>
      <c r="D1" s="4"/>
      <c r="E1" s="4"/>
      <c r="F1" s="4"/>
      <c r="G1" s="4"/>
      <c r="H1" s="81"/>
      <c r="I1" s="81"/>
    </row>
    <row r="2" spans="1:9" ht="31.5" x14ac:dyDescent="0.5">
      <c r="A2" s="85" t="s">
        <v>6</v>
      </c>
      <c r="B2" s="85"/>
      <c r="C2" s="85"/>
      <c r="D2" s="85"/>
      <c r="E2" s="85"/>
      <c r="F2" s="85"/>
      <c r="G2" s="85"/>
      <c r="H2" s="85"/>
      <c r="I2" s="85"/>
    </row>
    <row r="3" spans="1:9" x14ac:dyDescent="0.25">
      <c r="A3" s="4"/>
      <c r="B3" s="4"/>
      <c r="C3" s="4"/>
      <c r="D3" s="4"/>
      <c r="E3" s="4"/>
      <c r="F3" s="4"/>
      <c r="G3" s="4"/>
      <c r="H3" s="4"/>
      <c r="I3" s="4"/>
    </row>
    <row r="4" spans="1:9" x14ac:dyDescent="0.25">
      <c r="A4" s="87" t="s">
        <v>34</v>
      </c>
      <c r="B4" s="88"/>
      <c r="C4" s="88"/>
      <c r="D4" s="88"/>
      <c r="E4" s="88"/>
      <c r="F4" s="88"/>
      <c r="G4" s="88"/>
      <c r="H4" s="88"/>
      <c r="I4" s="88"/>
    </row>
    <row r="5" spans="1:9" x14ac:dyDescent="0.25">
      <c r="A5" s="88"/>
      <c r="B5" s="88"/>
      <c r="C5" s="88"/>
      <c r="D5" s="88"/>
      <c r="E5" s="88"/>
      <c r="F5" s="88"/>
      <c r="G5" s="88"/>
      <c r="H5" s="88"/>
      <c r="I5" s="88"/>
    </row>
    <row r="6" spans="1:9" x14ac:dyDescent="0.25">
      <c r="A6" s="5"/>
      <c r="B6" s="5"/>
      <c r="C6" s="5"/>
      <c r="D6" s="5"/>
      <c r="E6" s="5"/>
      <c r="F6" s="5"/>
      <c r="G6" s="5"/>
      <c r="H6" s="5"/>
      <c r="I6" s="5"/>
    </row>
    <row r="7" spans="1:9" ht="15.75" x14ac:dyDescent="0.25">
      <c r="A7" s="26" t="s">
        <v>35</v>
      </c>
      <c r="B7" s="86" t="s">
        <v>12</v>
      </c>
      <c r="C7" s="86"/>
      <c r="D7" s="54"/>
      <c r="E7" s="54"/>
      <c r="F7" s="26" t="s">
        <v>7</v>
      </c>
      <c r="G7" s="86" t="s">
        <v>9</v>
      </c>
      <c r="H7" s="86"/>
      <c r="I7" s="86"/>
    </row>
    <row r="8" spans="1:9" ht="15.75" x14ac:dyDescent="0.25">
      <c r="A8" s="54"/>
      <c r="B8" s="86" t="s">
        <v>18</v>
      </c>
      <c r="C8" s="86"/>
      <c r="D8" s="54"/>
      <c r="E8" s="54"/>
      <c r="F8" s="54"/>
      <c r="G8" s="86" t="s">
        <v>10</v>
      </c>
      <c r="H8" s="86"/>
      <c r="I8" s="86"/>
    </row>
    <row r="9" spans="1:9" ht="15.75" x14ac:dyDescent="0.25">
      <c r="A9" s="54"/>
      <c r="B9" s="86" t="s">
        <v>13</v>
      </c>
      <c r="C9" s="86"/>
      <c r="D9" s="54"/>
      <c r="E9" s="54"/>
      <c r="F9" s="54"/>
      <c r="G9" s="86" t="s">
        <v>11</v>
      </c>
      <c r="H9" s="86"/>
      <c r="I9" s="86"/>
    </row>
    <row r="10" spans="1:9" ht="15.75" x14ac:dyDescent="0.25">
      <c r="A10" s="27"/>
      <c r="B10" s="27"/>
      <c r="C10" s="27"/>
      <c r="D10" s="27"/>
      <c r="E10" s="27"/>
      <c r="F10" s="27"/>
      <c r="G10" s="28"/>
      <c r="H10" s="28"/>
      <c r="I10" s="28"/>
    </row>
    <row r="11" spans="1:9" ht="15.75" x14ac:dyDescent="0.25">
      <c r="A11" s="54"/>
      <c r="B11" s="54"/>
      <c r="C11" s="54"/>
      <c r="D11" s="54"/>
      <c r="E11" s="54"/>
      <c r="F11" s="26" t="s">
        <v>8</v>
      </c>
      <c r="G11" s="80">
        <v>1</v>
      </c>
      <c r="H11" s="30"/>
      <c r="I11" s="30"/>
    </row>
    <row r="12" spans="1:9" x14ac:dyDescent="0.25">
      <c r="A12" s="24"/>
      <c r="B12" s="24"/>
      <c r="C12" s="24"/>
      <c r="D12" s="24"/>
      <c r="E12" s="24"/>
      <c r="F12" s="24"/>
      <c r="G12" s="25"/>
      <c r="H12" s="24"/>
      <c r="I12" s="24"/>
    </row>
    <row r="13" spans="1:9" ht="23.25" x14ac:dyDescent="0.35">
      <c r="A13" s="92" t="s">
        <v>46</v>
      </c>
      <c r="B13" s="92"/>
      <c r="C13" s="92"/>
      <c r="D13" s="92"/>
      <c r="E13" s="92"/>
      <c r="F13" s="92"/>
      <c r="G13" s="92"/>
      <c r="H13" s="92"/>
      <c r="I13" s="92"/>
    </row>
    <row r="14" spans="1:9" ht="23.25" x14ac:dyDescent="0.35">
      <c r="A14" s="82" t="s">
        <v>0</v>
      </c>
      <c r="B14" s="82"/>
      <c r="C14" s="23"/>
      <c r="D14" s="23"/>
      <c r="E14" s="23"/>
      <c r="F14" s="23"/>
      <c r="G14" s="23"/>
      <c r="H14" s="23"/>
      <c r="I14" s="23"/>
    </row>
    <row r="15" spans="1:9" x14ac:dyDescent="0.25">
      <c r="A15" s="4"/>
      <c r="B15" s="4"/>
      <c r="C15" s="4"/>
      <c r="D15" s="4"/>
      <c r="E15" s="4"/>
      <c r="F15" s="4"/>
      <c r="G15" s="4"/>
      <c r="H15" s="4"/>
      <c r="I15" s="4"/>
    </row>
    <row r="16" spans="1:9" ht="18.75" x14ac:dyDescent="0.3">
      <c r="A16" s="83" t="s">
        <v>36</v>
      </c>
      <c r="B16" s="83"/>
      <c r="C16" s="83"/>
      <c r="D16" s="83"/>
      <c r="E16" s="83"/>
      <c r="F16" s="6" t="s">
        <v>39</v>
      </c>
      <c r="G16" s="6"/>
      <c r="H16" s="90" t="s">
        <v>5</v>
      </c>
      <c r="I16" s="90"/>
    </row>
    <row r="17" spans="1:11" ht="18.75" x14ac:dyDescent="0.3">
      <c r="A17" s="84" t="s">
        <v>37</v>
      </c>
      <c r="B17" s="84"/>
      <c r="C17" s="84"/>
      <c r="D17" s="84"/>
      <c r="E17" s="84"/>
      <c r="F17" s="6" t="s">
        <v>4</v>
      </c>
      <c r="G17" s="6"/>
      <c r="H17" s="91"/>
      <c r="I17" s="91"/>
    </row>
    <row r="18" spans="1:11" ht="15.75" x14ac:dyDescent="0.25">
      <c r="A18" s="84" t="s">
        <v>38</v>
      </c>
      <c r="B18" s="84"/>
      <c r="C18" s="84"/>
      <c r="D18" s="84"/>
      <c r="E18" s="84"/>
      <c r="F18" s="8" t="s">
        <v>1</v>
      </c>
      <c r="G18" s="6"/>
      <c r="H18" s="4"/>
      <c r="I18" s="4"/>
    </row>
    <row r="19" spans="1:11" ht="15.75" x14ac:dyDescent="0.25">
      <c r="A19" s="84" t="s">
        <v>2</v>
      </c>
      <c r="B19" s="84"/>
      <c r="C19" s="84"/>
      <c r="D19" s="84"/>
      <c r="E19" s="84"/>
      <c r="F19" s="9" t="s">
        <v>45</v>
      </c>
      <c r="G19" s="10"/>
      <c r="H19" s="4"/>
      <c r="I19" s="4"/>
    </row>
    <row r="20" spans="1:11" ht="15.75" x14ac:dyDescent="0.25">
      <c r="A20" s="84" t="s">
        <v>3</v>
      </c>
      <c r="B20" s="84"/>
      <c r="C20" s="84"/>
      <c r="D20" s="84"/>
      <c r="E20" s="84"/>
      <c r="F20" s="11">
        <v>0</v>
      </c>
      <c r="G20" s="7"/>
      <c r="H20" s="4"/>
      <c r="I20" s="4"/>
    </row>
    <row r="21" spans="1:11" x14ac:dyDescent="0.25">
      <c r="A21" s="4"/>
      <c r="B21" s="4"/>
      <c r="C21" s="4"/>
      <c r="D21" s="4"/>
      <c r="E21" s="4"/>
      <c r="F21" s="4"/>
      <c r="G21" s="4"/>
      <c r="H21" s="4"/>
      <c r="I21" s="4"/>
    </row>
    <row r="22" spans="1:11" x14ac:dyDescent="0.25">
      <c r="A22" s="4"/>
      <c r="B22" s="4"/>
      <c r="C22" s="4"/>
      <c r="D22" s="4"/>
      <c r="E22" s="4"/>
      <c r="F22" s="4"/>
      <c r="G22" s="4"/>
      <c r="H22" s="4"/>
      <c r="I22" s="4"/>
    </row>
    <row r="23" spans="1:11" ht="23.25" x14ac:dyDescent="0.35">
      <c r="A23" s="29" t="s">
        <v>14</v>
      </c>
      <c r="B23" s="29"/>
      <c r="C23" s="23"/>
      <c r="D23" s="23"/>
      <c r="E23" s="23"/>
      <c r="F23" s="23"/>
      <c r="G23" s="23"/>
      <c r="H23" s="23"/>
      <c r="I23" s="23"/>
    </row>
    <row r="24" spans="1:11" x14ac:dyDescent="0.25">
      <c r="A24" s="4"/>
      <c r="B24" s="4"/>
      <c r="C24" s="4"/>
      <c r="D24" s="4"/>
      <c r="E24" s="4"/>
      <c r="F24" s="4"/>
      <c r="G24" s="4"/>
      <c r="H24" s="4"/>
      <c r="I24" s="4"/>
    </row>
    <row r="25" spans="1:11" ht="31.5" customHeight="1" x14ac:dyDescent="0.25">
      <c r="A25" s="97" t="s">
        <v>24</v>
      </c>
      <c r="B25" s="98"/>
      <c r="C25" s="98"/>
      <c r="D25" s="98"/>
      <c r="E25" s="98"/>
      <c r="F25" s="98"/>
      <c r="G25" s="99"/>
      <c r="H25" s="31">
        <v>100000</v>
      </c>
      <c r="I25" s="32">
        <f>H25/H25</f>
        <v>1</v>
      </c>
      <c r="J25" s="71"/>
      <c r="K25" s="72"/>
    </row>
    <row r="26" spans="1:11" ht="31.5" customHeight="1" x14ac:dyDescent="0.25">
      <c r="A26" s="100" t="s">
        <v>15</v>
      </c>
      <c r="B26" s="101"/>
      <c r="C26" s="101"/>
      <c r="D26" s="101"/>
      <c r="E26" s="101"/>
      <c r="F26" s="101"/>
      <c r="G26" s="102"/>
      <c r="H26" s="56">
        <f>I26*H25</f>
        <v>3000</v>
      </c>
      <c r="I26" s="59">
        <v>0.03</v>
      </c>
      <c r="J26" s="60"/>
      <c r="K26" s="72"/>
    </row>
    <row r="27" spans="1:11" ht="31.5" customHeight="1" x14ac:dyDescent="0.25">
      <c r="A27" s="103" t="s">
        <v>16</v>
      </c>
      <c r="B27" s="104"/>
      <c r="C27" s="104"/>
      <c r="D27" s="104"/>
      <c r="E27" s="104"/>
      <c r="F27" s="104"/>
      <c r="G27" s="105"/>
      <c r="H27" s="57">
        <f>H25+H26</f>
        <v>103000</v>
      </c>
      <c r="I27" s="33">
        <f>H27/H25</f>
        <v>1.03</v>
      </c>
      <c r="J27" s="60"/>
      <c r="K27" s="72"/>
    </row>
    <row r="28" spans="1:11" x14ac:dyDescent="0.25">
      <c r="A28" s="4"/>
      <c r="B28" s="4"/>
      <c r="C28" s="4"/>
      <c r="D28" s="4"/>
      <c r="E28" s="4"/>
      <c r="F28" s="4"/>
      <c r="G28" s="4"/>
      <c r="H28" s="4"/>
      <c r="I28" s="4"/>
    </row>
    <row r="29" spans="1:11" ht="21" x14ac:dyDescent="0.35">
      <c r="A29" s="12" t="s">
        <v>19</v>
      </c>
      <c r="B29" s="13"/>
      <c r="C29" s="13"/>
      <c r="D29" s="13"/>
      <c r="E29" s="13"/>
      <c r="F29" s="13"/>
      <c r="G29" s="13"/>
      <c r="H29" s="13"/>
      <c r="I29" s="13"/>
    </row>
    <row r="30" spans="1:11" x14ac:dyDescent="0.25">
      <c r="A30" s="4"/>
      <c r="B30" s="4"/>
      <c r="C30" s="4"/>
      <c r="D30" s="4"/>
      <c r="E30" s="4"/>
      <c r="F30" s="4"/>
      <c r="G30" s="4"/>
      <c r="H30" s="4"/>
      <c r="I30" s="4"/>
    </row>
    <row r="31" spans="1:11" ht="24.95" customHeight="1" x14ac:dyDescent="0.25">
      <c r="A31" s="106" t="s">
        <v>20</v>
      </c>
      <c r="B31" s="107"/>
      <c r="C31" s="107"/>
      <c r="D31" s="107"/>
      <c r="E31" s="107"/>
      <c r="F31" s="107"/>
      <c r="G31" s="108"/>
      <c r="H31" s="75">
        <f>I31*H25</f>
        <v>12500</v>
      </c>
      <c r="I31" s="45">
        <f>9.5%+I26</f>
        <v>0.125</v>
      </c>
      <c r="J31" s="61"/>
      <c r="K31" s="62"/>
    </row>
    <row r="32" spans="1:11" ht="24.95" customHeight="1" x14ac:dyDescent="0.25">
      <c r="A32" s="109" t="s">
        <v>23</v>
      </c>
      <c r="B32" s="110"/>
      <c r="C32" s="110"/>
      <c r="D32" s="110"/>
      <c r="E32" s="110"/>
      <c r="F32" s="110"/>
      <c r="G32" s="111"/>
      <c r="H32" s="37">
        <f>I32*$H$25</f>
        <v>0</v>
      </c>
      <c r="I32" s="74">
        <v>0</v>
      </c>
      <c r="J32" s="63"/>
      <c r="K32" s="73"/>
    </row>
    <row r="33" spans="1:14" ht="24.95" customHeight="1" x14ac:dyDescent="0.25">
      <c r="A33" s="106" t="s">
        <v>21</v>
      </c>
      <c r="B33" s="107"/>
      <c r="C33" s="107"/>
      <c r="D33" s="107"/>
      <c r="E33" s="107"/>
      <c r="F33" s="107"/>
      <c r="G33" s="108"/>
      <c r="H33" s="38">
        <f>I33*$H$25</f>
        <v>18519.2</v>
      </c>
      <c r="I33" s="18">
        <f>I34+I35</f>
        <v>0.185192</v>
      </c>
      <c r="J33" s="64"/>
      <c r="K33" s="62"/>
    </row>
    <row r="34" spans="1:14" ht="24.95" customHeight="1" x14ac:dyDescent="0.25">
      <c r="A34" s="109" t="s">
        <v>40</v>
      </c>
      <c r="B34" s="110"/>
      <c r="C34" s="110"/>
      <c r="D34" s="110"/>
      <c r="E34" s="110"/>
      <c r="F34" s="110"/>
      <c r="G34" s="111"/>
      <c r="H34" s="39">
        <f t="shared" ref="H34:H35" si="0">I34*$H$25</f>
        <v>15119.199999999999</v>
      </c>
      <c r="I34" s="35">
        <v>0.15119199999999999</v>
      </c>
      <c r="J34" s="63"/>
      <c r="K34" s="65"/>
    </row>
    <row r="35" spans="1:14" ht="24.95" customHeight="1" x14ac:dyDescent="0.25">
      <c r="A35" s="112" t="s">
        <v>41</v>
      </c>
      <c r="B35" s="113"/>
      <c r="C35" s="113"/>
      <c r="D35" s="113"/>
      <c r="E35" s="113"/>
      <c r="F35" s="113"/>
      <c r="G35" s="114"/>
      <c r="H35" s="40">
        <f t="shared" si="0"/>
        <v>3400.0000000000005</v>
      </c>
      <c r="I35" s="36">
        <v>3.4000000000000002E-2</v>
      </c>
      <c r="J35" s="63"/>
      <c r="K35" s="65"/>
      <c r="N35" s="2"/>
    </row>
    <row r="36" spans="1:14" ht="19.5" customHeight="1" x14ac:dyDescent="0.25">
      <c r="A36" s="14"/>
      <c r="B36" s="14"/>
      <c r="C36" s="14"/>
      <c r="D36" s="14"/>
      <c r="E36" s="14"/>
      <c r="F36" s="20"/>
      <c r="G36" s="20"/>
      <c r="H36" s="20"/>
      <c r="I36" s="20"/>
    </row>
    <row r="37" spans="1:14" ht="19.5" customHeight="1" x14ac:dyDescent="0.25">
      <c r="A37" s="14"/>
      <c r="B37" s="14"/>
      <c r="C37" s="14"/>
      <c r="D37" s="14"/>
      <c r="E37" s="14"/>
      <c r="F37" s="20"/>
      <c r="G37" s="20"/>
      <c r="H37" s="20"/>
      <c r="I37" s="20"/>
    </row>
    <row r="38" spans="1:14" ht="21" x14ac:dyDescent="0.25">
      <c r="A38" s="15" t="s">
        <v>22</v>
      </c>
      <c r="B38" s="16"/>
      <c r="C38" s="16"/>
      <c r="D38" s="16"/>
      <c r="E38" s="16"/>
      <c r="F38" s="13"/>
      <c r="G38" s="13"/>
      <c r="H38" s="13"/>
      <c r="I38" s="13"/>
    </row>
    <row r="39" spans="1:14" x14ac:dyDescent="0.25">
      <c r="A39" s="14"/>
      <c r="B39" s="14"/>
      <c r="C39" s="14"/>
      <c r="D39" s="14"/>
      <c r="E39" s="14"/>
      <c r="F39" s="4"/>
      <c r="G39" s="4"/>
      <c r="H39" s="4"/>
      <c r="I39" s="4"/>
    </row>
    <row r="40" spans="1:14" ht="24.95" customHeight="1" x14ac:dyDescent="0.25">
      <c r="A40" s="115" t="s">
        <v>20</v>
      </c>
      <c r="B40" s="116"/>
      <c r="C40" s="116"/>
      <c r="D40" s="116"/>
      <c r="E40" s="116"/>
      <c r="F40" s="116"/>
      <c r="G40" s="117"/>
      <c r="H40" s="1">
        <f>+I40*H25</f>
        <v>647.91362734215397</v>
      </c>
      <c r="I40" s="18">
        <v>6.4791362734215397E-3</v>
      </c>
      <c r="J40" s="66"/>
      <c r="K40" s="62"/>
    </row>
    <row r="41" spans="1:14" ht="24.95" customHeight="1" x14ac:dyDescent="0.25">
      <c r="A41" s="112" t="s">
        <v>25</v>
      </c>
      <c r="B41" s="113"/>
      <c r="C41" s="113"/>
      <c r="D41" s="113"/>
      <c r="E41" s="113"/>
      <c r="F41" s="113"/>
      <c r="G41" s="114"/>
      <c r="H41" s="37">
        <f>I41*$H$25</f>
        <v>0</v>
      </c>
      <c r="I41" s="58">
        <v>0</v>
      </c>
      <c r="J41" s="63"/>
      <c r="K41" s="67"/>
    </row>
    <row r="42" spans="1:14" ht="24.95" customHeight="1" x14ac:dyDescent="0.25">
      <c r="A42" s="115" t="s">
        <v>21</v>
      </c>
      <c r="B42" s="116"/>
      <c r="C42" s="116"/>
      <c r="D42" s="116"/>
      <c r="E42" s="116"/>
      <c r="F42" s="116"/>
      <c r="G42" s="117"/>
      <c r="H42" s="41">
        <f>I42*H25</f>
        <v>1441.9964457981168</v>
      </c>
      <c r="I42" s="18">
        <v>1.4419964457981169E-2</v>
      </c>
      <c r="J42" s="64"/>
      <c r="K42" s="62"/>
    </row>
    <row r="43" spans="1:14" ht="24.95" customHeight="1" x14ac:dyDescent="0.25">
      <c r="A43" s="112" t="s">
        <v>42</v>
      </c>
      <c r="B43" s="113"/>
      <c r="C43" s="113"/>
      <c r="D43" s="113"/>
      <c r="E43" s="113"/>
      <c r="F43" s="113"/>
      <c r="G43" s="114"/>
      <c r="H43" s="42">
        <f>I43*H25</f>
        <v>0</v>
      </c>
      <c r="I43" s="43">
        <v>0</v>
      </c>
      <c r="J43" s="63"/>
      <c r="K43" s="68"/>
    </row>
    <row r="44" spans="1:14" ht="20.100000000000001" customHeight="1" x14ac:dyDescent="0.3">
      <c r="A44" s="17"/>
      <c r="B44" s="17"/>
      <c r="C44" s="17"/>
      <c r="D44" s="17"/>
      <c r="E44" s="17"/>
      <c r="F44" s="17"/>
      <c r="G44" s="17"/>
      <c r="H44" s="17"/>
      <c r="I44" s="17"/>
    </row>
    <row r="45" spans="1:14" ht="19.5" customHeight="1" x14ac:dyDescent="0.3">
      <c r="A45" s="17"/>
      <c r="B45" s="17"/>
      <c r="C45" s="17"/>
      <c r="D45" s="17"/>
      <c r="E45" s="17"/>
      <c r="F45" s="17"/>
      <c r="G45" s="17"/>
      <c r="H45" s="17"/>
      <c r="I45" s="17"/>
    </row>
    <row r="46" spans="1:14" ht="21" x14ac:dyDescent="0.25">
      <c r="A46" s="15" t="s">
        <v>26</v>
      </c>
      <c r="B46" s="16"/>
      <c r="C46" s="16"/>
      <c r="D46" s="16"/>
      <c r="E46" s="16"/>
      <c r="F46" s="13"/>
      <c r="G46" s="13"/>
      <c r="H46" s="13"/>
      <c r="I46" s="13"/>
    </row>
    <row r="47" spans="1:14" x14ac:dyDescent="0.25">
      <c r="A47" s="14"/>
      <c r="B47" s="14"/>
      <c r="C47" s="14"/>
      <c r="D47" s="14"/>
      <c r="E47" s="14"/>
      <c r="F47" s="4"/>
      <c r="G47" s="4"/>
      <c r="H47" s="4"/>
      <c r="I47" s="4"/>
    </row>
    <row r="48" spans="1:14" ht="24.95" customHeight="1" x14ac:dyDescent="0.25">
      <c r="A48" s="115" t="s">
        <v>20</v>
      </c>
      <c r="B48" s="116"/>
      <c r="C48" s="116"/>
      <c r="D48" s="116"/>
      <c r="E48" s="116"/>
      <c r="F48" s="116"/>
      <c r="G48" s="117"/>
      <c r="H48" s="1">
        <f>I48*H25</f>
        <v>0</v>
      </c>
      <c r="I48" s="18">
        <v>0</v>
      </c>
      <c r="J48" s="66"/>
      <c r="K48" s="62"/>
    </row>
    <row r="49" spans="1:11" ht="24.95" customHeight="1" x14ac:dyDescent="0.25">
      <c r="A49" s="112" t="s">
        <v>25</v>
      </c>
      <c r="B49" s="113"/>
      <c r="C49" s="113"/>
      <c r="D49" s="113"/>
      <c r="E49" s="113"/>
      <c r="F49" s="113"/>
      <c r="G49" s="114"/>
      <c r="H49" s="37">
        <f>I49*$H$25</f>
        <v>0</v>
      </c>
      <c r="I49" s="58">
        <v>0</v>
      </c>
      <c r="J49" s="63"/>
      <c r="K49" s="67"/>
    </row>
    <row r="50" spans="1:11" ht="24.95" customHeight="1" x14ac:dyDescent="0.25">
      <c r="A50" s="115" t="s">
        <v>21</v>
      </c>
      <c r="B50" s="116"/>
      <c r="C50" s="116"/>
      <c r="D50" s="116"/>
      <c r="E50" s="116"/>
      <c r="F50" s="116"/>
      <c r="G50" s="117"/>
      <c r="H50" s="41">
        <f>I50*H25</f>
        <v>2440.3067708954632</v>
      </c>
      <c r="I50" s="79">
        <v>2.4403067708954632E-2</v>
      </c>
      <c r="J50" s="64"/>
      <c r="K50" s="62"/>
    </row>
    <row r="51" spans="1:11" ht="24.95" customHeight="1" x14ac:dyDescent="0.25">
      <c r="A51" s="112" t="s">
        <v>43</v>
      </c>
      <c r="B51" s="113"/>
      <c r="C51" s="113"/>
      <c r="D51" s="113"/>
      <c r="E51" s="113"/>
      <c r="F51" s="113"/>
      <c r="G51" s="114"/>
      <c r="H51" s="42">
        <f>I51*H25</f>
        <v>0</v>
      </c>
      <c r="I51" s="43">
        <v>0</v>
      </c>
      <c r="J51" s="63"/>
      <c r="K51" s="68"/>
    </row>
    <row r="52" spans="1:11" ht="19.5" customHeight="1" x14ac:dyDescent="0.25">
      <c r="A52" s="4"/>
      <c r="B52" s="4"/>
      <c r="C52" s="4"/>
      <c r="D52" s="4"/>
      <c r="E52" s="4"/>
      <c r="F52" s="4"/>
      <c r="G52" s="4"/>
      <c r="H52" s="4"/>
      <c r="I52" s="4"/>
    </row>
    <row r="53" spans="1:11" ht="19.5" customHeight="1" x14ac:dyDescent="0.25">
      <c r="A53" s="4"/>
      <c r="B53" s="4"/>
      <c r="C53" s="4"/>
      <c r="D53" s="4"/>
      <c r="E53" s="4"/>
      <c r="F53" s="4"/>
      <c r="G53" s="4"/>
      <c r="H53" s="4"/>
      <c r="I53" s="4"/>
    </row>
    <row r="54" spans="1:11" ht="24.75" customHeight="1" x14ac:dyDescent="0.35">
      <c r="A54" s="96" t="s">
        <v>44</v>
      </c>
      <c r="B54" s="96"/>
      <c r="C54" s="96"/>
      <c r="D54" s="96"/>
      <c r="E54" s="96"/>
      <c r="F54" s="96"/>
      <c r="G54" s="96"/>
      <c r="H54" s="96"/>
      <c r="I54" s="96"/>
    </row>
    <row r="55" spans="1:11" x14ac:dyDescent="0.25">
      <c r="A55" s="4"/>
      <c r="B55" s="4"/>
      <c r="C55" s="4"/>
      <c r="D55" s="4"/>
      <c r="E55" s="4"/>
      <c r="F55" s="4"/>
      <c r="G55" s="4"/>
      <c r="H55" s="4"/>
      <c r="I55" s="4"/>
    </row>
    <row r="56" spans="1:11" ht="24.75" customHeight="1" x14ac:dyDescent="0.25">
      <c r="A56" s="121" t="s">
        <v>20</v>
      </c>
      <c r="B56" s="122"/>
      <c r="C56" s="122"/>
      <c r="D56" s="122"/>
      <c r="E56" s="122"/>
      <c r="F56" s="122"/>
      <c r="G56" s="123"/>
      <c r="H56" s="46">
        <f>H31+(H40*9)</f>
        <v>18331.222646079386</v>
      </c>
      <c r="I56" s="19">
        <f>H56/H25</f>
        <v>0.18331222646079387</v>
      </c>
      <c r="J56" s="69"/>
      <c r="K56" s="68"/>
    </row>
    <row r="57" spans="1:11" ht="24.75" customHeight="1" x14ac:dyDescent="0.25">
      <c r="A57" s="124" t="s">
        <v>25</v>
      </c>
      <c r="B57" s="125"/>
      <c r="C57" s="125"/>
      <c r="D57" s="125"/>
      <c r="E57" s="125"/>
      <c r="F57" s="125"/>
      <c r="G57" s="126"/>
      <c r="H57" s="37">
        <f>H32</f>
        <v>0</v>
      </c>
      <c r="I57" s="58">
        <f>H57/H25</f>
        <v>0</v>
      </c>
      <c r="J57" s="63"/>
      <c r="K57" s="67"/>
    </row>
    <row r="58" spans="1:11" ht="24.75" customHeight="1" x14ac:dyDescent="0.25">
      <c r="A58" s="121" t="s">
        <v>21</v>
      </c>
      <c r="B58" s="122"/>
      <c r="C58" s="122"/>
      <c r="D58" s="122"/>
      <c r="E58" s="122"/>
      <c r="F58" s="122"/>
      <c r="G58" s="123"/>
      <c r="H58" s="47">
        <f>H33+H50+(H42*9)</f>
        <v>33937.474783078513</v>
      </c>
      <c r="I58" s="19">
        <f>H58/H25</f>
        <v>0.33937474783078514</v>
      </c>
      <c r="J58" s="70"/>
      <c r="K58" s="77"/>
    </row>
    <row r="59" spans="1:11" ht="24.75" customHeight="1" x14ac:dyDescent="0.3">
      <c r="A59" s="127" t="s">
        <v>27</v>
      </c>
      <c r="B59" s="128"/>
      <c r="C59" s="128"/>
      <c r="D59" s="128"/>
      <c r="E59" s="128"/>
      <c r="F59" s="128"/>
      <c r="G59" s="129"/>
      <c r="H59" s="44">
        <f>H56+H58</f>
        <v>52268.697429157895</v>
      </c>
      <c r="I59" s="45">
        <f>H59/H25</f>
        <v>0.52268697429157895</v>
      </c>
      <c r="J59" s="64"/>
      <c r="K59" s="78"/>
    </row>
    <row r="60" spans="1:11" ht="24.75" customHeight="1" x14ac:dyDescent="0.3">
      <c r="A60" s="127" t="s">
        <v>28</v>
      </c>
      <c r="B60" s="128"/>
      <c r="C60" s="128"/>
      <c r="D60" s="128"/>
      <c r="E60" s="128"/>
      <c r="F60" s="128"/>
      <c r="G60" s="129"/>
      <c r="H60" s="44">
        <f>H59/9</f>
        <v>5807.6330476842104</v>
      </c>
      <c r="I60" s="45">
        <f>H60/H25</f>
        <v>5.8076330476842103E-2</v>
      </c>
      <c r="J60" s="64"/>
      <c r="K60" s="78"/>
    </row>
    <row r="61" spans="1:11" ht="18.75" customHeight="1" x14ac:dyDescent="0.25">
      <c r="A61" s="4"/>
      <c r="B61" s="4"/>
      <c r="C61" s="4"/>
      <c r="D61" s="4"/>
      <c r="E61" s="4"/>
      <c r="F61" s="4"/>
      <c r="G61" s="4"/>
      <c r="H61" s="4"/>
      <c r="I61" s="4"/>
    </row>
    <row r="62" spans="1:11" x14ac:dyDescent="0.25">
      <c r="A62" s="4"/>
      <c r="B62" s="4"/>
      <c r="C62" s="4"/>
      <c r="D62" s="4"/>
      <c r="E62" s="4"/>
      <c r="F62" s="4"/>
      <c r="G62" s="4"/>
      <c r="H62" s="4"/>
      <c r="I62" s="4"/>
    </row>
    <row r="63" spans="1:11" ht="24.75" customHeight="1" x14ac:dyDescent="0.35">
      <c r="A63" s="96" t="s">
        <v>33</v>
      </c>
      <c r="B63" s="96"/>
      <c r="C63" s="96"/>
      <c r="D63" s="96"/>
      <c r="E63" s="96"/>
      <c r="F63" s="96"/>
      <c r="G63" s="96"/>
      <c r="H63" s="96"/>
      <c r="I63" s="96"/>
    </row>
    <row r="64" spans="1:11" ht="15" customHeight="1" x14ac:dyDescent="0.25">
      <c r="A64" s="4"/>
      <c r="B64" s="4"/>
      <c r="C64" s="4"/>
      <c r="D64" s="4"/>
      <c r="E64" s="4"/>
      <c r="F64" s="4"/>
      <c r="G64" s="4"/>
      <c r="H64" s="4"/>
      <c r="I64" s="4"/>
    </row>
    <row r="65" spans="1:9" ht="24" customHeight="1" x14ac:dyDescent="0.3">
      <c r="A65" s="93"/>
      <c r="B65" s="94"/>
      <c r="C65" s="94"/>
      <c r="D65" s="94"/>
      <c r="E65" s="95"/>
      <c r="F65" s="49" t="s">
        <v>30</v>
      </c>
      <c r="G65" s="52" t="s">
        <v>31</v>
      </c>
      <c r="H65" s="53" t="s">
        <v>32</v>
      </c>
      <c r="I65" s="55"/>
    </row>
    <row r="66" spans="1:9" ht="24.75" customHeight="1" x14ac:dyDescent="0.3">
      <c r="A66" s="118" t="s">
        <v>29</v>
      </c>
      <c r="B66" s="119"/>
      <c r="C66" s="119"/>
      <c r="D66" s="119"/>
      <c r="E66" s="120"/>
      <c r="F66" s="48">
        <f>I31+I33+I40+I42</f>
        <v>0.33109110073140274</v>
      </c>
      <c r="G66" s="48">
        <f>I40+I42</f>
        <v>2.089910073140271E-2</v>
      </c>
      <c r="H66" s="50">
        <f>I40+I42+I50</f>
        <v>4.5302168440357338E-2</v>
      </c>
      <c r="I66" s="51"/>
    </row>
    <row r="67" spans="1:9" ht="15.75" x14ac:dyDescent="0.25">
      <c r="A67" s="21"/>
      <c r="B67" s="21"/>
      <c r="C67" s="21"/>
      <c r="D67" s="21"/>
      <c r="E67" s="21"/>
      <c r="F67" s="22"/>
      <c r="G67" s="22"/>
      <c r="H67" s="22"/>
      <c r="I67" s="22"/>
    </row>
    <row r="68" spans="1:9" ht="15.75" x14ac:dyDescent="0.25">
      <c r="A68" s="34" t="s">
        <v>17</v>
      </c>
      <c r="B68" s="21"/>
      <c r="C68" s="21"/>
      <c r="D68" s="21"/>
      <c r="E68" s="21"/>
      <c r="F68" s="22"/>
      <c r="G68" s="22"/>
      <c r="H68" s="22"/>
      <c r="I68" s="22"/>
    </row>
    <row r="69" spans="1:9" x14ac:dyDescent="0.25">
      <c r="A69" s="89" t="s">
        <v>47</v>
      </c>
      <c r="B69" s="89"/>
      <c r="C69" s="89"/>
      <c r="D69" s="89"/>
      <c r="E69" s="89"/>
      <c r="F69" s="89"/>
      <c r="G69" s="89"/>
      <c r="H69" s="89"/>
      <c r="I69" s="89"/>
    </row>
    <row r="70" spans="1:9" x14ac:dyDescent="0.25">
      <c r="A70" s="89"/>
      <c r="B70" s="89"/>
      <c r="C70" s="89"/>
      <c r="D70" s="89"/>
      <c r="E70" s="89"/>
      <c r="F70" s="89"/>
      <c r="G70" s="89"/>
      <c r="H70" s="89"/>
      <c r="I70" s="89"/>
    </row>
    <row r="71" spans="1:9" x14ac:dyDescent="0.25">
      <c r="A71" s="89"/>
      <c r="B71" s="89"/>
      <c r="C71" s="89"/>
      <c r="D71" s="89"/>
      <c r="E71" s="89"/>
      <c r="F71" s="89"/>
      <c r="G71" s="89"/>
      <c r="H71" s="89"/>
      <c r="I71" s="89"/>
    </row>
    <row r="72" spans="1:9" x14ac:dyDescent="0.25">
      <c r="A72" s="89"/>
      <c r="B72" s="89"/>
      <c r="C72" s="89"/>
      <c r="D72" s="89"/>
      <c r="E72" s="89"/>
      <c r="F72" s="89"/>
      <c r="G72" s="89"/>
      <c r="H72" s="89"/>
      <c r="I72" s="89"/>
    </row>
    <row r="73" spans="1:9" x14ac:dyDescent="0.25">
      <c r="A73" s="89"/>
      <c r="B73" s="89"/>
      <c r="C73" s="89"/>
      <c r="D73" s="89"/>
      <c r="E73" s="89"/>
      <c r="F73" s="89"/>
      <c r="G73" s="89"/>
      <c r="H73" s="89"/>
      <c r="I73" s="89"/>
    </row>
    <row r="74" spans="1:9" x14ac:dyDescent="0.25">
      <c r="A74" s="89"/>
      <c r="B74" s="89"/>
      <c r="C74" s="89"/>
      <c r="D74" s="89"/>
      <c r="E74" s="89"/>
      <c r="F74" s="89"/>
      <c r="G74" s="89"/>
      <c r="H74" s="89"/>
      <c r="I74" s="89"/>
    </row>
    <row r="75" spans="1:9" ht="43.5" customHeight="1" x14ac:dyDescent="0.25">
      <c r="A75" s="89"/>
      <c r="B75" s="89"/>
      <c r="C75" s="89"/>
      <c r="D75" s="89"/>
      <c r="E75" s="89"/>
      <c r="F75" s="89"/>
      <c r="G75" s="89"/>
      <c r="H75" s="89"/>
      <c r="I75" s="89"/>
    </row>
    <row r="76" spans="1:9" x14ac:dyDescent="0.25">
      <c r="A76" s="89"/>
      <c r="B76" s="89"/>
      <c r="C76" s="89"/>
      <c r="D76" s="89"/>
      <c r="E76" s="89"/>
      <c r="F76" s="89"/>
      <c r="G76" s="89"/>
      <c r="H76" s="89"/>
      <c r="I76" s="89"/>
    </row>
    <row r="77" spans="1:9" x14ac:dyDescent="0.25">
      <c r="A77" s="89"/>
      <c r="B77" s="89"/>
      <c r="C77" s="89"/>
      <c r="D77" s="89"/>
      <c r="E77" s="89"/>
      <c r="F77" s="89"/>
      <c r="G77" s="89"/>
      <c r="H77" s="89"/>
      <c r="I77" s="89"/>
    </row>
    <row r="78" spans="1:9" x14ac:dyDescent="0.25">
      <c r="A78" s="89"/>
      <c r="B78" s="89"/>
      <c r="C78" s="89"/>
      <c r="D78" s="89"/>
      <c r="E78" s="89"/>
      <c r="F78" s="89"/>
      <c r="G78" s="89"/>
      <c r="H78" s="89"/>
      <c r="I78" s="89"/>
    </row>
    <row r="79" spans="1:9" x14ac:dyDescent="0.25">
      <c r="A79" s="89"/>
      <c r="B79" s="89"/>
      <c r="C79" s="89"/>
      <c r="D79" s="89"/>
      <c r="E79" s="89"/>
      <c r="F79" s="89"/>
      <c r="G79" s="89"/>
      <c r="H79" s="89"/>
      <c r="I79" s="89"/>
    </row>
  </sheetData>
  <sheetProtection algorithmName="SHA-512" hashValue="vf3ZoEMv2eoEH7ZfVjbinrD3K8Ng91kXEEt6Pxn7oyEa1LORda3Mg/2Hg6AChorSToZlCM41rn2VtMA3aN9caA==" saltValue="2PFM2CynGKqm+6qxOkaA4Q==" spinCount="100000" sheet="1" selectLockedCells="1"/>
  <mergeCells count="44">
    <mergeCell ref="A66:E66"/>
    <mergeCell ref="A41:G41"/>
    <mergeCell ref="A42:G42"/>
    <mergeCell ref="A43:G43"/>
    <mergeCell ref="A56:G56"/>
    <mergeCell ref="A57:G57"/>
    <mergeCell ref="A58:G58"/>
    <mergeCell ref="A59:G59"/>
    <mergeCell ref="A60:G60"/>
    <mergeCell ref="A51:G51"/>
    <mergeCell ref="A48:G48"/>
    <mergeCell ref="A49:G49"/>
    <mergeCell ref="A50:G50"/>
    <mergeCell ref="A34:G34"/>
    <mergeCell ref="A35:G35"/>
    <mergeCell ref="A40:G40"/>
    <mergeCell ref="A31:G31"/>
    <mergeCell ref="A32:G32"/>
    <mergeCell ref="A69:I79"/>
    <mergeCell ref="B7:C7"/>
    <mergeCell ref="H16:I16"/>
    <mergeCell ref="H17:I17"/>
    <mergeCell ref="A13:I13"/>
    <mergeCell ref="A65:E65"/>
    <mergeCell ref="A54:I54"/>
    <mergeCell ref="A63:I63"/>
    <mergeCell ref="A19:E19"/>
    <mergeCell ref="A20:E20"/>
    <mergeCell ref="B8:C8"/>
    <mergeCell ref="B9:C9"/>
    <mergeCell ref="A25:G25"/>
    <mergeCell ref="A26:G26"/>
    <mergeCell ref="A27:G27"/>
    <mergeCell ref="A33:G33"/>
    <mergeCell ref="H1:I1"/>
    <mergeCell ref="A14:B14"/>
    <mergeCell ref="A16:E16"/>
    <mergeCell ref="A17:E17"/>
    <mergeCell ref="A18:E18"/>
    <mergeCell ref="A2:I2"/>
    <mergeCell ref="G7:I7"/>
    <mergeCell ref="G8:I8"/>
    <mergeCell ref="G9:I9"/>
    <mergeCell ref="A4:I5"/>
  </mergeCells>
  <pageMargins left="0.70866141732283472" right="0.51181102362204722" top="0.55118110236220474" bottom="0.35433070866141736" header="0.11811023622047245" footer="0.11811023622047245"/>
  <pageSetup paperSize="9" scale="50"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120248E-203D-49FC-BA96-483E24894BC4}">
          <x14:formula1>
            <xm:f>Tabelle1!$A$1:$A$7</xm:f>
          </x14:formula1>
          <xm:sqref>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0D75A-EC54-46C6-B31C-367B48120FE3}">
  <dimension ref="A1:A7"/>
  <sheetViews>
    <sheetView workbookViewId="0">
      <selection sqref="A1:A7"/>
    </sheetView>
  </sheetViews>
  <sheetFormatPr baseColWidth="10" defaultRowHeight="15" x14ac:dyDescent="0.25"/>
  <sheetData>
    <row r="1" spans="1:1" x14ac:dyDescent="0.25">
      <c r="A1" s="76">
        <v>0</v>
      </c>
    </row>
    <row r="2" spans="1:1" x14ac:dyDescent="0.25">
      <c r="A2" s="76">
        <v>5.0000000000000001E-3</v>
      </c>
    </row>
    <row r="3" spans="1:1" x14ac:dyDescent="0.25">
      <c r="A3" s="76">
        <v>0.01</v>
      </c>
    </row>
    <row r="4" spans="1:1" x14ac:dyDescent="0.25">
      <c r="A4" s="76">
        <v>1.4999999999999999E-2</v>
      </c>
    </row>
    <row r="5" spans="1:1" x14ac:dyDescent="0.25">
      <c r="A5" s="76">
        <v>0.02</v>
      </c>
    </row>
    <row r="6" spans="1:1" x14ac:dyDescent="0.25">
      <c r="A6" s="76">
        <v>2.5000000000000001E-2</v>
      </c>
    </row>
    <row r="7" spans="1:1" x14ac:dyDescent="0.25">
      <c r="A7" s="76">
        <v>0.03</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b353d7a7-dbdc-413c-89eb-5f8647ef81be</BSO999929>
</file>

<file path=customXml/itemProps1.xml><?xml version="1.0" encoding="utf-8"?>
<ds:datastoreItem xmlns:ds="http://schemas.openxmlformats.org/officeDocument/2006/customXml" ds:itemID="{B89CFAE6-598B-41EF-B3FD-33FEB0809DAA}">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ICD 11</vt:lpstr>
      <vt:lpstr>Tabelle1</vt:lpstr>
      <vt:lpstr>'ICD 11'!Druckbereich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Schulz-Jodexnis</dc:creator>
  <cp:lastModifiedBy>Sandra Glück</cp:lastModifiedBy>
  <cp:lastPrinted>2018-10-26T14:31:26Z</cp:lastPrinted>
  <dcterms:created xsi:type="dcterms:W3CDTF">2017-12-13T11:33:55Z</dcterms:created>
  <dcterms:modified xsi:type="dcterms:W3CDTF">2024-01-24T10:45:18Z</dcterms:modified>
</cp:coreProperties>
</file>